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7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<sst xmlns="http://schemas.openxmlformats.org/spreadsheetml/2006/main" count="94" uniqueCount="43">
  <si>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</si>
  <si>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</si>
  <si>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</si>
  <si>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</si>
  <si>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</si>
  <si>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</si>
  <si>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</si>
  <si>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</si>
  <si>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</si>
  <si>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</si>
  <si>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</si>
  <si>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</si>
  <si>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</si>
  <si>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</si>
  <si>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</si>
  <si>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</si>
  <si>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</si>
  <si>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</si>
  <si>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</si>
  <si>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</si>
  <si>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</si>
  <si>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</si>
  <si>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</si>
  <si>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>Pts</t>
  </si>
  <si>
    <t xml:space="preserve">CARRUM DOWNS </t>
  </si>
  <si>
    <t xml:space="preserve">CARNEGIE </t>
  </si>
  <si>
    <t xml:space="preserve">Black Rock </t>
  </si>
  <si>
    <t xml:space="preserve">Box Hill North </t>
  </si>
  <si>
    <t xml:space="preserve">LYNDALE </t>
  </si>
  <si>
    <t xml:space="preserve">DANDENONG WEST </t>
  </si>
  <si>
    <t xml:space="preserve">South Yarra </t>
  </si>
  <si>
    <t>Byes</t>
  </si>
  <si>
    <t>BYE</t>
  </si>
  <si>
    <t>Away</t>
  </si>
  <si>
    <t>Home</t>
  </si>
  <si>
    <t>Win</t>
  </si>
  <si>
    <t>South Yarra</t>
  </si>
  <si>
    <t>Carrum Downs</t>
  </si>
  <si>
    <t>Carnegie</t>
  </si>
  <si>
    <t>Black Rock</t>
  </si>
  <si>
    <t>Dandenong West</t>
  </si>
  <si>
    <t>Lyndale</t>
  </si>
  <si>
    <t>Hpme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</si>
</sst>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2" borderId="23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2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0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" fontId="0" fillId="0" borderId="17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.8515625" style="0" bestFit="1" customWidth="1"/>
    <col min="2" max="2" width="21.7109375" style="0" bestFit="1" customWidth="1"/>
    <col min="3" max="3" width="27.42187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8.28125" style="0" bestFit="1" customWidth="1"/>
    <col min="11" max="11" width="15.57421875" style="0" bestFit="1" customWidth="1"/>
    <col min="12" max="12" width="10.7109375" style="0" customWidth="1"/>
    <col min="13" max="16384" width="11.28125" style="0" customWidth="1"/>
  </cols>
  <sheetData>
    <row r="1" spans="1:10" s="4" customFormat="1" ht="13.5" thickBot="1">
      <c r="A1" s="1"/>
      <c r="B1" s="2"/>
      <c r="C1" s="2"/>
      <c r="D1" s="3"/>
      <c r="E1" s="75" t="s">
        <v>0</v>
      </c>
      <c r="F1" s="76"/>
      <c r="G1" s="77"/>
      <c r="H1" s="75" t="s">
        <v>2</v>
      </c>
      <c r="I1" s="76"/>
      <c r="J1" s="77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2" ht="12.75">
      <c r="A3" s="65">
        <v>1</v>
      </c>
      <c r="B3" s="54" t="s">
        <v>36</v>
      </c>
      <c r="C3" s="66" t="s">
        <v>33</v>
      </c>
      <c r="D3" s="67" t="s">
        <v>18</v>
      </c>
      <c r="E3" s="65">
        <v>15</v>
      </c>
      <c r="F3" s="59">
        <v>12</v>
      </c>
      <c r="G3" s="66">
        <f>(E3*6)+F3</f>
        <v>102</v>
      </c>
      <c r="H3" s="68">
        <v>20</v>
      </c>
      <c r="I3" s="59">
        <v>12</v>
      </c>
      <c r="J3" s="69">
        <f>(H3*6)+I3</f>
        <v>132</v>
      </c>
      <c r="K3" s="67">
        <f>G3-J3</f>
        <v>-30</v>
      </c>
      <c r="L3" s="36"/>
    </row>
    <row r="4" spans="1:11" ht="12.75">
      <c r="A4" s="14">
        <f>A3+1</f>
        <v>2</v>
      </c>
      <c r="B4" s="15" t="s">
        <v>37</v>
      </c>
      <c r="C4" s="12" t="s">
        <v>34</v>
      </c>
      <c r="D4" s="16" t="s">
        <v>18</v>
      </c>
      <c r="E4" s="17">
        <v>6</v>
      </c>
      <c r="F4" s="70">
        <v>12</v>
      </c>
      <c r="G4" s="12">
        <f>(E4*6)+F4</f>
        <v>48</v>
      </c>
      <c r="H4" s="18">
        <v>14</v>
      </c>
      <c r="I4" s="70">
        <v>12</v>
      </c>
      <c r="J4" s="13">
        <f>(H4*6)+I4</f>
        <v>96</v>
      </c>
      <c r="K4" s="16">
        <f>G4-J4</f>
        <v>-48</v>
      </c>
    </row>
    <row r="5" spans="1:11" ht="12.75">
      <c r="A5" s="14">
        <f aca="true" t="shared" si="0" ref="A5:A16">A4+1</f>
        <v>3</v>
      </c>
      <c r="B5" s="78" t="s">
        <v>32</v>
      </c>
      <c r="C5" s="79" t="s">
        <v>32</v>
      </c>
      <c r="D5" s="80" t="s">
        <v>32</v>
      </c>
      <c r="E5" s="14"/>
      <c r="F5" s="19"/>
      <c r="G5" s="12"/>
      <c r="H5" s="20"/>
      <c r="I5" s="19"/>
      <c r="J5" s="13"/>
      <c r="K5" s="16"/>
    </row>
    <row r="6" spans="1:11" ht="12.75">
      <c r="A6" s="14">
        <f t="shared" si="0"/>
        <v>4</v>
      </c>
      <c r="B6" s="15" t="s">
        <v>38</v>
      </c>
      <c r="C6" s="12" t="s">
        <v>34</v>
      </c>
      <c r="D6" s="16" t="s">
        <v>18</v>
      </c>
      <c r="E6" s="14">
        <v>14</v>
      </c>
      <c r="F6" s="71">
        <v>10</v>
      </c>
      <c r="G6" s="12">
        <f>(E6*6)+F6</f>
        <v>94</v>
      </c>
      <c r="H6" s="20">
        <v>15</v>
      </c>
      <c r="I6" s="71">
        <v>14</v>
      </c>
      <c r="J6" s="13">
        <f aca="true" t="shared" si="1" ref="J6:J17">(H6*6)+I6</f>
        <v>104</v>
      </c>
      <c r="K6" s="16">
        <f aca="true" t="shared" si="2" ref="K6:K17">G6-J6</f>
        <v>-10</v>
      </c>
    </row>
    <row r="7" spans="1:11" ht="12.75">
      <c r="A7" s="14">
        <f t="shared" si="0"/>
        <v>5</v>
      </c>
      <c r="B7" s="15" t="s">
        <v>39</v>
      </c>
      <c r="C7" s="21" t="s">
        <v>33</v>
      </c>
      <c r="D7" s="16" t="s">
        <v>18</v>
      </c>
      <c r="E7" s="14">
        <v>9</v>
      </c>
      <c r="F7" s="19">
        <v>9</v>
      </c>
      <c r="G7" s="12">
        <f>(E7*6)+F7</f>
        <v>63</v>
      </c>
      <c r="H7" s="20">
        <v>14</v>
      </c>
      <c r="I7" s="19">
        <v>13</v>
      </c>
      <c r="J7" s="13">
        <f t="shared" si="1"/>
        <v>97</v>
      </c>
      <c r="K7" s="16">
        <f t="shared" si="2"/>
        <v>-34</v>
      </c>
    </row>
    <row r="8" spans="1:11" ht="12.75">
      <c r="A8" s="14">
        <f t="shared" si="0"/>
        <v>6</v>
      </c>
      <c r="B8" s="11" t="s">
        <v>40</v>
      </c>
      <c r="C8" s="12" t="s">
        <v>34</v>
      </c>
      <c r="D8" s="16" t="s">
        <v>18</v>
      </c>
      <c r="E8" s="14">
        <v>10</v>
      </c>
      <c r="F8" s="19">
        <v>13</v>
      </c>
      <c r="G8" s="12">
        <f aca="true" t="shared" si="3" ref="G8:G20">(E8*6)+F8</f>
        <v>73</v>
      </c>
      <c r="H8" s="20">
        <v>14</v>
      </c>
      <c r="I8" s="19">
        <v>22</v>
      </c>
      <c r="J8" s="13">
        <f t="shared" si="1"/>
        <v>106</v>
      </c>
      <c r="K8" s="16">
        <f t="shared" si="2"/>
        <v>-33</v>
      </c>
    </row>
    <row r="9" spans="1:11" ht="12.75">
      <c r="A9" s="14">
        <f t="shared" si="0"/>
        <v>7</v>
      </c>
      <c r="B9" s="15" t="s">
        <v>41</v>
      </c>
      <c r="C9" s="21" t="s">
        <v>33</v>
      </c>
      <c r="D9" s="16" t="s">
        <v>18</v>
      </c>
      <c r="E9" s="14">
        <v>7</v>
      </c>
      <c r="F9" s="19">
        <v>4</v>
      </c>
      <c r="G9" s="12">
        <f t="shared" si="3"/>
        <v>46</v>
      </c>
      <c r="H9" s="20">
        <v>28</v>
      </c>
      <c r="I9" s="19">
        <v>16</v>
      </c>
      <c r="J9" s="13">
        <f t="shared" si="1"/>
        <v>184</v>
      </c>
      <c r="K9" s="16">
        <f t="shared" si="2"/>
        <v>-138</v>
      </c>
    </row>
    <row r="10" spans="1:11" ht="12.75">
      <c r="A10" s="14">
        <f t="shared" si="0"/>
        <v>8</v>
      </c>
      <c r="B10" s="15" t="s">
        <v>36</v>
      </c>
      <c r="C10" s="12" t="s">
        <v>34</v>
      </c>
      <c r="D10" s="16" t="s">
        <v>35</v>
      </c>
      <c r="E10" s="14">
        <v>16</v>
      </c>
      <c r="F10" s="19">
        <v>11</v>
      </c>
      <c r="G10" s="12">
        <f t="shared" si="3"/>
        <v>107</v>
      </c>
      <c r="H10" s="20">
        <v>15</v>
      </c>
      <c r="I10" s="19">
        <v>6</v>
      </c>
      <c r="J10" s="13">
        <f t="shared" si="1"/>
        <v>96</v>
      </c>
      <c r="K10" s="16">
        <f t="shared" si="2"/>
        <v>11</v>
      </c>
    </row>
    <row r="11" spans="1:11" ht="12.75">
      <c r="A11" s="14">
        <f t="shared" si="0"/>
        <v>9</v>
      </c>
      <c r="B11" s="15" t="s">
        <v>37</v>
      </c>
      <c r="C11" s="21" t="s">
        <v>33</v>
      </c>
      <c r="D11" s="16" t="s">
        <v>18</v>
      </c>
      <c r="E11" s="14">
        <v>4</v>
      </c>
      <c r="F11" s="19">
        <v>6</v>
      </c>
      <c r="G11" s="12">
        <f t="shared" si="3"/>
        <v>30</v>
      </c>
      <c r="H11" s="20">
        <v>22</v>
      </c>
      <c r="I11" s="19">
        <v>9</v>
      </c>
      <c r="J11" s="13">
        <f t="shared" si="1"/>
        <v>141</v>
      </c>
      <c r="K11" s="16">
        <f t="shared" si="2"/>
        <v>-111</v>
      </c>
    </row>
    <row r="12" spans="1:11" ht="12.75">
      <c r="A12" s="14">
        <f t="shared" si="0"/>
        <v>10</v>
      </c>
      <c r="B12" s="78" t="s">
        <v>32</v>
      </c>
      <c r="C12" s="79" t="s">
        <v>32</v>
      </c>
      <c r="D12" s="80" t="s">
        <v>32</v>
      </c>
      <c r="E12" s="14"/>
      <c r="F12" s="19"/>
      <c r="G12" s="12"/>
      <c r="H12" s="20"/>
      <c r="I12" s="19"/>
      <c r="J12" s="13"/>
      <c r="K12" s="16"/>
    </row>
    <row r="13" spans="1:11" ht="12.75">
      <c r="A13" s="14">
        <f t="shared" si="0"/>
        <v>11</v>
      </c>
      <c r="B13" s="15" t="s">
        <v>38</v>
      </c>
      <c r="C13" s="21" t="s">
        <v>33</v>
      </c>
      <c r="D13" s="16" t="s">
        <v>18</v>
      </c>
      <c r="E13" s="17">
        <v>6</v>
      </c>
      <c r="F13" s="70">
        <v>8</v>
      </c>
      <c r="G13" s="12">
        <f t="shared" si="3"/>
        <v>44</v>
      </c>
      <c r="H13" s="17">
        <v>18</v>
      </c>
      <c r="I13" s="70">
        <v>15</v>
      </c>
      <c r="J13" s="13">
        <f t="shared" si="1"/>
        <v>123</v>
      </c>
      <c r="K13" s="16">
        <f t="shared" si="2"/>
        <v>-79</v>
      </c>
    </row>
    <row r="14" spans="1:13" ht="12.75">
      <c r="A14" s="14">
        <f t="shared" si="0"/>
        <v>12</v>
      </c>
      <c r="B14" s="15" t="s">
        <v>39</v>
      </c>
      <c r="C14" s="12" t="s">
        <v>34</v>
      </c>
      <c r="D14" s="16" t="s">
        <v>18</v>
      </c>
      <c r="E14" s="22">
        <v>8</v>
      </c>
      <c r="F14" s="23">
        <v>7</v>
      </c>
      <c r="G14" s="12">
        <f t="shared" si="3"/>
        <v>55</v>
      </c>
      <c r="H14" s="17">
        <v>21</v>
      </c>
      <c r="I14" s="23">
        <v>13</v>
      </c>
      <c r="J14" s="13">
        <f t="shared" si="1"/>
        <v>139</v>
      </c>
      <c r="K14" s="16">
        <f t="shared" si="2"/>
        <v>-84</v>
      </c>
      <c r="M14" s="24"/>
    </row>
    <row r="15" spans="1:11" ht="12.75">
      <c r="A15" s="14">
        <f>A14+1</f>
        <v>13</v>
      </c>
      <c r="B15" s="15" t="s">
        <v>40</v>
      </c>
      <c r="C15" s="21" t="s">
        <v>33</v>
      </c>
      <c r="D15" s="16" t="s">
        <v>18</v>
      </c>
      <c r="E15" s="14">
        <v>8</v>
      </c>
      <c r="F15" s="19">
        <v>6</v>
      </c>
      <c r="G15" s="12">
        <f t="shared" si="3"/>
        <v>54</v>
      </c>
      <c r="H15" s="20">
        <v>20</v>
      </c>
      <c r="I15" s="19">
        <v>14</v>
      </c>
      <c r="J15" s="13">
        <f t="shared" si="1"/>
        <v>134</v>
      </c>
      <c r="K15" s="16">
        <f t="shared" si="2"/>
        <v>-80</v>
      </c>
    </row>
    <row r="16" spans="1:11" ht="12.75">
      <c r="A16" s="14">
        <f t="shared" si="0"/>
        <v>14</v>
      </c>
      <c r="B16" s="15" t="s">
        <v>41</v>
      </c>
      <c r="C16" s="12" t="s">
        <v>34</v>
      </c>
      <c r="D16" s="16" t="s">
        <v>18</v>
      </c>
      <c r="E16" s="14">
        <v>9</v>
      </c>
      <c r="F16" s="19">
        <v>13</v>
      </c>
      <c r="G16" s="12">
        <f t="shared" si="3"/>
        <v>67</v>
      </c>
      <c r="H16" s="20">
        <v>25</v>
      </c>
      <c r="I16" s="19">
        <v>15</v>
      </c>
      <c r="J16" s="13">
        <f t="shared" si="1"/>
        <v>165</v>
      </c>
      <c r="K16" s="16">
        <f t="shared" si="2"/>
        <v>-98</v>
      </c>
    </row>
    <row r="17" spans="1:11" ht="12.75">
      <c r="A17" s="14">
        <f>A16+1</f>
        <v>15</v>
      </c>
      <c r="B17" s="11" t="s">
        <v>36</v>
      </c>
      <c r="C17" s="21" t="s">
        <v>33</v>
      </c>
      <c r="D17" s="16" t="s">
        <v>35</v>
      </c>
      <c r="E17" s="14">
        <v>9</v>
      </c>
      <c r="F17" s="71">
        <v>14</v>
      </c>
      <c r="G17" s="12">
        <f t="shared" si="3"/>
        <v>68</v>
      </c>
      <c r="H17" s="20">
        <v>6</v>
      </c>
      <c r="I17" s="71">
        <v>9</v>
      </c>
      <c r="J17" s="13">
        <f t="shared" si="1"/>
        <v>45</v>
      </c>
      <c r="K17" s="16">
        <f t="shared" si="2"/>
        <v>23</v>
      </c>
    </row>
    <row r="18" spans="1:11" ht="12.75">
      <c r="A18" s="14">
        <f>A17+1</f>
        <v>16</v>
      </c>
      <c r="B18" s="15" t="s">
        <v>37</v>
      </c>
      <c r="C18" s="12" t="s">
        <v>42</v>
      </c>
      <c r="D18" s="16" t="s">
        <v>18</v>
      </c>
      <c r="E18" s="14">
        <v>11</v>
      </c>
      <c r="F18" s="19">
        <v>4</v>
      </c>
      <c r="G18" s="12">
        <f t="shared" si="3"/>
        <v>70</v>
      </c>
      <c r="H18" s="20">
        <v>23</v>
      </c>
      <c r="I18" s="19">
        <v>14</v>
      </c>
      <c r="J18" s="13">
        <f>(H18*6)+I18</f>
        <v>152</v>
      </c>
      <c r="K18" s="16">
        <f>G18-J18</f>
        <v>-82</v>
      </c>
    </row>
    <row r="19" spans="1:11" ht="12.75">
      <c r="A19" s="14">
        <f>A18+1</f>
        <v>17</v>
      </c>
      <c r="B19" s="78" t="s">
        <v>32</v>
      </c>
      <c r="C19" s="79" t="s">
        <v>32</v>
      </c>
      <c r="D19" s="80" t="s">
        <v>32</v>
      </c>
      <c r="E19" s="14"/>
      <c r="F19" s="19"/>
      <c r="G19" s="12"/>
      <c r="H19" s="20"/>
      <c r="I19" s="19"/>
      <c r="J19" s="13"/>
      <c r="K19" s="16"/>
    </row>
    <row r="20" spans="1:11" ht="13.5" thickBot="1">
      <c r="A20" s="25">
        <v>18</v>
      </c>
      <c r="B20" s="26" t="s">
        <v>38</v>
      </c>
      <c r="C20" s="27" t="s">
        <v>34</v>
      </c>
      <c r="D20" s="28" t="s">
        <v>18</v>
      </c>
      <c r="E20" s="25">
        <v>8</v>
      </c>
      <c r="F20" s="47">
        <v>8</v>
      </c>
      <c r="G20" s="27">
        <f t="shared" si="3"/>
        <v>56</v>
      </c>
      <c r="H20" s="72">
        <v>10</v>
      </c>
      <c r="I20" s="47">
        <v>12</v>
      </c>
      <c r="J20" s="73">
        <f>(H20*6)+I20</f>
        <v>72</v>
      </c>
      <c r="K20" s="28">
        <f>G20-J20</f>
        <v>-16</v>
      </c>
    </row>
    <row r="21" spans="5:11" ht="12.75">
      <c r="E21" s="60" t="s">
        <v>9</v>
      </c>
      <c r="F21" s="61" t="s">
        <v>10</v>
      </c>
      <c r="G21" s="62" t="s">
        <v>11</v>
      </c>
      <c r="H21" s="60" t="s">
        <v>9</v>
      </c>
      <c r="I21" s="61" t="s">
        <v>10</v>
      </c>
      <c r="J21" s="63" t="s">
        <v>11</v>
      </c>
      <c r="K21" s="64" t="s">
        <v>22</v>
      </c>
    </row>
    <row r="22" spans="3:11" ht="12.75">
      <c r="C22" s="37"/>
      <c r="E22" s="38">
        <f aca="true" t="shared" si="4" ref="E22:J22">SUM(E3:E5)+SUM(E7:E16)+SUM(E18:E20)</f>
        <v>117</v>
      </c>
      <c r="F22" s="29">
        <f t="shared" si="4"/>
        <v>113</v>
      </c>
      <c r="G22" s="39">
        <f t="shared" si="4"/>
        <v>815</v>
      </c>
      <c r="H22" s="38">
        <f t="shared" si="4"/>
        <v>244</v>
      </c>
      <c r="I22" s="23">
        <f t="shared" si="4"/>
        <v>173</v>
      </c>
      <c r="J22" s="40">
        <f t="shared" si="4"/>
        <v>1637</v>
      </c>
      <c r="K22" s="34">
        <f>SUM(K3:K20)/16</f>
        <v>-50.5625</v>
      </c>
    </row>
    <row r="23" spans="5:11" ht="13.5" thickBot="1">
      <c r="E23" s="30" t="s">
        <v>12</v>
      </c>
      <c r="F23" s="31">
        <f>E22/(E22+F22)</f>
        <v>0.508695652173913</v>
      </c>
      <c r="G23" s="41"/>
      <c r="H23" s="30" t="s">
        <v>12</v>
      </c>
      <c r="I23" s="31">
        <f>H22/(H22+I22)</f>
        <v>0.5851318944844125</v>
      </c>
      <c r="J23" s="32"/>
      <c r="K23" s="35"/>
    </row>
    <row r="24" ht="13.5" thickBot="1"/>
    <row r="25" ht="13.5" thickBot="1">
      <c r="B25" s="33" t="s">
        <v>13</v>
      </c>
    </row>
    <row r="26" spans="2:11" ht="13.5" thickBot="1">
      <c r="B26" s="74" t="s">
        <v>14</v>
      </c>
      <c r="C26" s="85" t="s">
        <v>15</v>
      </c>
      <c r="D26" s="48" t="s">
        <v>16</v>
      </c>
      <c r="E26" s="48" t="s">
        <v>17</v>
      </c>
      <c r="F26" s="48" t="s">
        <v>18</v>
      </c>
      <c r="G26" s="86" t="s">
        <v>31</v>
      </c>
      <c r="H26" s="48" t="s">
        <v>19</v>
      </c>
      <c r="I26" s="48" t="s">
        <v>20</v>
      </c>
      <c r="J26" s="48" t="s">
        <v>21</v>
      </c>
      <c r="K26" s="49" t="s">
        <v>23</v>
      </c>
    </row>
    <row r="27" spans="2:11" ht="12.75">
      <c r="B27" s="81">
        <v>1</v>
      </c>
      <c r="C27" s="87" t="s">
        <v>28</v>
      </c>
      <c r="D27" s="52">
        <f>E27+F27</f>
        <v>16</v>
      </c>
      <c r="E27" s="68">
        <v>15</v>
      </c>
      <c r="F27" s="59">
        <v>1</v>
      </c>
      <c r="G27" s="59">
        <v>2</v>
      </c>
      <c r="H27" s="59">
        <v>1856</v>
      </c>
      <c r="I27" s="59">
        <v>943</v>
      </c>
      <c r="J27" s="50">
        <f>H27/I27</f>
        <v>1.968186638388123</v>
      </c>
      <c r="K27" s="51">
        <f>(E27+G27)*4</f>
        <v>68</v>
      </c>
    </row>
    <row r="28" spans="2:11" ht="12.75">
      <c r="B28" s="82">
        <v>2</v>
      </c>
      <c r="C28" s="88" t="s">
        <v>29</v>
      </c>
      <c r="D28" s="46">
        <f aca="true" t="shared" si="5" ref="D28:D33">E28+F28</f>
        <v>15</v>
      </c>
      <c r="E28" s="20">
        <v>9</v>
      </c>
      <c r="F28" s="19">
        <v>6</v>
      </c>
      <c r="G28" s="19">
        <v>3</v>
      </c>
      <c r="H28" s="19">
        <v>1316</v>
      </c>
      <c r="I28" s="19">
        <v>1091</v>
      </c>
      <c r="J28" s="53">
        <f aca="true" t="shared" si="6" ref="J28:J33">H28/I28</f>
        <v>1.2062328139321723</v>
      </c>
      <c r="K28" s="55">
        <f aca="true" t="shared" si="7" ref="K28:K33">(E28+G28)*4</f>
        <v>48</v>
      </c>
    </row>
    <row r="29" spans="2:11" ht="12.75">
      <c r="B29" s="82">
        <v>3</v>
      </c>
      <c r="C29" s="88" t="s">
        <v>24</v>
      </c>
      <c r="D29" s="46">
        <f t="shared" si="5"/>
        <v>16</v>
      </c>
      <c r="E29" s="20">
        <v>9</v>
      </c>
      <c r="F29" s="19">
        <v>7</v>
      </c>
      <c r="G29" s="19">
        <v>2</v>
      </c>
      <c r="H29" s="19">
        <v>1308</v>
      </c>
      <c r="I29" s="19">
        <v>1154</v>
      </c>
      <c r="J29" s="53">
        <f t="shared" si="6"/>
        <v>1.1334488734835355</v>
      </c>
      <c r="K29" s="55">
        <f t="shared" si="7"/>
        <v>44</v>
      </c>
    </row>
    <row r="30" spans="2:11" ht="12.75">
      <c r="B30" s="82">
        <v>4</v>
      </c>
      <c r="C30" s="88" t="s">
        <v>25</v>
      </c>
      <c r="D30" s="46">
        <f t="shared" si="5"/>
        <v>16</v>
      </c>
      <c r="E30" s="20">
        <v>7</v>
      </c>
      <c r="F30" s="19">
        <v>9</v>
      </c>
      <c r="G30" s="19">
        <v>2</v>
      </c>
      <c r="H30" s="19">
        <v>1334</v>
      </c>
      <c r="I30" s="19">
        <v>1344</v>
      </c>
      <c r="J30" s="53">
        <f t="shared" si="6"/>
        <v>0.9925595238095238</v>
      </c>
      <c r="K30" s="55">
        <f t="shared" si="7"/>
        <v>36</v>
      </c>
    </row>
    <row r="31" spans="2:11" ht="12.75">
      <c r="B31" s="83">
        <v>5</v>
      </c>
      <c r="C31" s="88" t="s">
        <v>26</v>
      </c>
      <c r="D31" s="46">
        <f t="shared" si="5"/>
        <v>15</v>
      </c>
      <c r="E31" s="20">
        <v>6</v>
      </c>
      <c r="F31" s="19">
        <v>9</v>
      </c>
      <c r="G31" s="19">
        <v>3</v>
      </c>
      <c r="H31" s="19">
        <v>1125</v>
      </c>
      <c r="I31" s="19">
        <v>1191</v>
      </c>
      <c r="J31" s="53">
        <f t="shared" si="6"/>
        <v>0.9445843828715366</v>
      </c>
      <c r="K31" s="55">
        <f t="shared" si="7"/>
        <v>36</v>
      </c>
    </row>
    <row r="32" spans="2:11" ht="12.75">
      <c r="B32" s="82">
        <v>6</v>
      </c>
      <c r="C32" s="88" t="s">
        <v>30</v>
      </c>
      <c r="D32" s="46">
        <f t="shared" si="5"/>
        <v>15</v>
      </c>
      <c r="E32" s="20">
        <v>6</v>
      </c>
      <c r="F32" s="19">
        <v>9</v>
      </c>
      <c r="G32" s="19">
        <v>3</v>
      </c>
      <c r="H32" s="19">
        <v>1035</v>
      </c>
      <c r="I32" s="19">
        <v>1441</v>
      </c>
      <c r="J32" s="53">
        <f t="shared" si="6"/>
        <v>0.7182512144344205</v>
      </c>
      <c r="K32" s="55">
        <f t="shared" si="7"/>
        <v>36</v>
      </c>
    </row>
    <row r="33" spans="2:11" ht="13.5" thickBot="1">
      <c r="B33" s="84">
        <v>7</v>
      </c>
      <c r="C33" s="89" t="s">
        <v>27</v>
      </c>
      <c r="D33" s="58">
        <f t="shared" si="5"/>
        <v>15</v>
      </c>
      <c r="E33" s="72">
        <v>2</v>
      </c>
      <c r="F33" s="47">
        <v>13</v>
      </c>
      <c r="G33" s="47">
        <v>3</v>
      </c>
      <c r="H33" s="47">
        <v>977</v>
      </c>
      <c r="I33" s="47">
        <v>1786</v>
      </c>
      <c r="J33" s="56">
        <f t="shared" si="6"/>
        <v>0.5470324748040314</v>
      </c>
      <c r="K33" s="57">
        <f t="shared" si="7"/>
        <v>20</v>
      </c>
    </row>
    <row r="34" spans="2:10" ht="12.75">
      <c r="B34" s="42"/>
      <c r="C34" s="43"/>
      <c r="D34" s="43"/>
      <c r="E34" s="43"/>
      <c r="F34" s="43"/>
      <c r="G34" s="43"/>
      <c r="H34" s="43"/>
      <c r="I34" s="44"/>
      <c r="J34" s="44"/>
    </row>
    <row r="35" spans="2:10" ht="12.75">
      <c r="B35" s="42"/>
      <c r="I35" s="44"/>
      <c r="J35" s="44"/>
    </row>
    <row r="36" ht="12.75">
      <c r="B36" s="45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2011-03-30T22:42:01Z</dcterms:modified>
  <cp:category/>
  <cp:version/>
  <cp:contentType/>
  <cp:contentStatus/>
</cp:coreProperties>
</file>